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-2024" sheetId="1" r:id="rId1"/>
  </sheets>
  <definedNames>
    <definedName name="_xlnm.Print_Area" localSheetId="0">'2020-2024'!$A$1:$J$58</definedName>
  </definedNames>
  <calcPr calcMode="manual" fullCalcOnLoad="1" refMode="R1C1"/>
</workbook>
</file>

<file path=xl/sharedStrings.xml><?xml version="1.0" encoding="utf-8"?>
<sst xmlns="http://schemas.openxmlformats.org/spreadsheetml/2006/main" count="92" uniqueCount="50">
  <si>
    <t>Показатель</t>
  </si>
  <si>
    <t>Единица</t>
  </si>
  <si>
    <t>измерения</t>
  </si>
  <si>
    <t>Отчет</t>
  </si>
  <si>
    <t>Оценка</t>
  </si>
  <si>
    <t>Численность постоянного населения в среднем за год</t>
  </si>
  <si>
    <t>% к пред. году</t>
  </si>
  <si>
    <t>Число хозяйственных субъектов (предприятий)</t>
  </si>
  <si>
    <t>единиц</t>
  </si>
  <si>
    <t>гектаров</t>
  </si>
  <si>
    <t>Общая протяженность всех улиц, проездов, набережных</t>
  </si>
  <si>
    <t>километров</t>
  </si>
  <si>
    <t>в том числе:</t>
  </si>
  <si>
    <t>с усовершенствованным покрытием (цементобетонное, асфальтобетонное)</t>
  </si>
  <si>
    <t>Вывоз бытового мусора</t>
  </si>
  <si>
    <t>куб. м.</t>
  </si>
  <si>
    <t>Количество торговых точек</t>
  </si>
  <si>
    <t>магазинов</t>
  </si>
  <si>
    <t>киосков (павильонов)</t>
  </si>
  <si>
    <t>автолавок</t>
  </si>
  <si>
    <t>Количество пунктов общественного питания</t>
  </si>
  <si>
    <t>Количество пунктов бытового обслуживания населения (бань, парикмахерских, прачечных, ремонтных и пошивочных мастерских, автосервисов )</t>
  </si>
  <si>
    <t>Количество учреждений культуры и отдыха</t>
  </si>
  <si>
    <t>клубов</t>
  </si>
  <si>
    <t>библиотек</t>
  </si>
  <si>
    <t>домов творчества</t>
  </si>
  <si>
    <t>музеев</t>
  </si>
  <si>
    <t>Число мест в дошкольных образовательных учреждениях ( яслях, детских садах )</t>
  </si>
  <si>
    <t>мест</t>
  </si>
  <si>
    <t>Численность детей, посещающих учреждения дошкольного образования</t>
  </si>
  <si>
    <t>человек</t>
  </si>
  <si>
    <t>Число мест в общеобразовательных учреждениях ( школах)</t>
  </si>
  <si>
    <t>Численность учащихся, посещающих общеобразовательные учреждения ( школы)</t>
  </si>
  <si>
    <t>Количество пунктов первичного медицинского обслуживания</t>
  </si>
  <si>
    <t>Жилищный фонд на начало периода - всего</t>
  </si>
  <si>
    <t>тыс. кв. м.</t>
  </si>
  <si>
    <t>Количество семей, получающих жилищные субсидии</t>
  </si>
  <si>
    <t>Число граждан пользующихся льготами по оплате жилья и коммунальных услуг</t>
  </si>
  <si>
    <t>Величина прожиточного минимума в расчете на душу населения в месяц ( в среднем по области)</t>
  </si>
  <si>
    <t>рублей</t>
  </si>
  <si>
    <t>Индекс потребительских цен в том числе:</t>
  </si>
  <si>
    <t>-на продовольственные товары;</t>
  </si>
  <si>
    <t>-на непродовольственные товары;</t>
  </si>
  <si>
    <t>-на платные услуги населению</t>
  </si>
  <si>
    <t>тыс. руб.</t>
  </si>
  <si>
    <t>Общая площадь земель поселений (общая площадь территории поселения)</t>
  </si>
  <si>
    <t>Число телефонизированных сельских населённых пунктов</t>
  </si>
  <si>
    <t>Благоприятный вариант</t>
  </si>
  <si>
    <t>Консервативный вариант</t>
  </si>
  <si>
    <t>Поступление налоговых и неналоговых платежей в бюджет поселения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</si>
</sst>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4" fontId="5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192" fontId="5" fillId="0" borderId="10" xfId="0" applyNumberFormat="1" applyFont="1" applyFill="1" applyBorder="1" applyAlignment="1">
      <alignment horizontal="right" vertical="center" wrapText="1"/>
    </xf>
    <xf numFmtId="19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" sqref="G1:J1"/>
    </sheetView>
  </sheetViews>
  <sheetFormatPr defaultColWidth="9.140625" defaultRowHeight="12.75"/>
  <cols>
    <col min="1" max="1" width="36.28125" style="1" customWidth="1"/>
    <col min="2" max="2" width="14.00390625" style="7" customWidth="1"/>
    <col min="3" max="3" width="10.00390625" style="7" bestFit="1" customWidth="1"/>
    <col min="4" max="4" width="9.8515625" style="7" bestFit="1" customWidth="1"/>
    <col min="5" max="10" width="9.8515625" style="7" customWidth="1"/>
    <col min="11" max="16384" width="9.140625" style="1" customWidth="1"/>
  </cols>
  <sheetData>
    <row r="1" spans="7:10" ht="34.5" customHeight="1">
      <c r="G1" s="24"/>
      <c r="H1" s="24"/>
      <c r="I1" s="24"/>
      <c r="J1" s="24"/>
    </row>
    <row r="2" spans="1:10" s="8" customFormat="1" ht="47.25" customHeight="1">
      <c r="A2" s="32" t="s">
        <v>0</v>
      </c>
      <c r="B2" s="9" t="s">
        <v>1</v>
      </c>
      <c r="C2" s="10" t="s">
        <v>3</v>
      </c>
      <c r="D2" s="10" t="s">
        <v>4</v>
      </c>
      <c r="E2" s="28" t="s">
        <v>47</v>
      </c>
      <c r="F2" s="29"/>
      <c r="G2" s="30"/>
      <c r="H2" s="28" t="s">
        <v>48</v>
      </c>
      <c r="I2" s="29"/>
      <c r="J2" s="30"/>
    </row>
    <row r="3" spans="1:10" s="8" customFormat="1" ht="15.75">
      <c r="A3" s="32"/>
      <c r="B3" s="9" t="s">
        <v>2</v>
      </c>
      <c r="C3" s="10">
        <v>2020</v>
      </c>
      <c r="D3" s="10">
        <v>2021</v>
      </c>
      <c r="E3" s="10">
        <v>2022</v>
      </c>
      <c r="F3" s="10">
        <v>2023</v>
      </c>
      <c r="G3" s="10">
        <v>2024</v>
      </c>
      <c r="H3" s="10">
        <v>2022</v>
      </c>
      <c r="I3" s="10">
        <v>2023</v>
      </c>
      <c r="J3" s="10">
        <v>2024</v>
      </c>
    </row>
    <row r="4" spans="1:10" s="7" customFormat="1" ht="12.75">
      <c r="A4" s="31" t="s">
        <v>5</v>
      </c>
      <c r="B4" s="3" t="s">
        <v>30</v>
      </c>
      <c r="C4" s="20">
        <v>12273</v>
      </c>
      <c r="D4" s="20">
        <v>12733</v>
      </c>
      <c r="E4" s="20">
        <f>D4+500</f>
        <v>13233</v>
      </c>
      <c r="F4" s="20">
        <f>E4+500</f>
        <v>13733</v>
      </c>
      <c r="G4" s="20">
        <f>F4+500</f>
        <v>14233</v>
      </c>
      <c r="H4" s="20">
        <f>D4+700</f>
        <v>13433</v>
      </c>
      <c r="I4" s="20">
        <f>H4+700</f>
        <v>14133</v>
      </c>
      <c r="J4" s="20">
        <f>I4+700</f>
        <v>14833</v>
      </c>
    </row>
    <row r="5" spans="1:10" ht="12.75">
      <c r="A5" s="31"/>
      <c r="B5" s="3" t="s">
        <v>6</v>
      </c>
      <c r="C5" s="21">
        <v>112.3</v>
      </c>
      <c r="D5" s="21">
        <v>103.7</v>
      </c>
      <c r="E5" s="21">
        <f>(E4/D4)*100</f>
        <v>103.92680436660646</v>
      </c>
      <c r="F5" s="21">
        <f>(F4/E4)*100</f>
        <v>103.7784327061135</v>
      </c>
      <c r="G5" s="21">
        <f>(G4/F4)*100</f>
        <v>103.64086506954054</v>
      </c>
      <c r="H5" s="21">
        <f>(H4/D4)*100</f>
        <v>105.49752611324902</v>
      </c>
      <c r="I5" s="21">
        <f>(I4/H4)*100</f>
        <v>105.21104742053153</v>
      </c>
      <c r="J5" s="21">
        <f>(J4/I4)*100</f>
        <v>104.95294700346707</v>
      </c>
    </row>
    <row r="6" spans="1:10" s="7" customFormat="1" ht="12.75">
      <c r="A6" s="25" t="s">
        <v>7</v>
      </c>
      <c r="B6" s="3" t="s">
        <v>8</v>
      </c>
      <c r="C6" s="19">
        <v>397</v>
      </c>
      <c r="D6" s="19">
        <f>300+42+14+32+9</f>
        <v>397</v>
      </c>
      <c r="E6" s="19">
        <v>405</v>
      </c>
      <c r="F6" s="19">
        <v>410</v>
      </c>
      <c r="G6" s="19">
        <v>420</v>
      </c>
      <c r="H6" s="19">
        <v>410</v>
      </c>
      <c r="I6" s="19">
        <v>415</v>
      </c>
      <c r="J6" s="19">
        <v>425</v>
      </c>
    </row>
    <row r="7" spans="1:10" s="7" customFormat="1" ht="12.75">
      <c r="A7" s="25"/>
      <c r="B7" s="3" t="s">
        <v>6</v>
      </c>
      <c r="C7" s="21">
        <v>102.32</v>
      </c>
      <c r="D7" s="21">
        <f>(D6/C6)*100</f>
        <v>100</v>
      </c>
      <c r="E7" s="21">
        <f>(E6/D6)*100</f>
        <v>102.01511335012594</v>
      </c>
      <c r="F7" s="21">
        <f>(F6/E6)*100</f>
        <v>101.23456790123457</v>
      </c>
      <c r="G7" s="21">
        <f>(G6/F6)*100</f>
        <v>102.4390243902439</v>
      </c>
      <c r="H7" s="21">
        <f>(H6/D6)*100</f>
        <v>103.27455919395464</v>
      </c>
      <c r="I7" s="21">
        <f>(I6/H6)*100</f>
        <v>101.21951219512195</v>
      </c>
      <c r="J7" s="21">
        <f>(J6/I6)*100</f>
        <v>102.40963855421687</v>
      </c>
    </row>
    <row r="8" spans="1:10" s="7" customFormat="1" ht="12.75">
      <c r="A8" s="25" t="s">
        <v>45</v>
      </c>
      <c r="B8" s="3" t="s">
        <v>9</v>
      </c>
      <c r="C8" s="18">
        <v>34711</v>
      </c>
      <c r="D8" s="18">
        <v>34711</v>
      </c>
      <c r="E8" s="6">
        <v>34711</v>
      </c>
      <c r="F8" s="6">
        <v>34711</v>
      </c>
      <c r="G8" s="6">
        <v>34711</v>
      </c>
      <c r="H8" s="16">
        <v>34711</v>
      </c>
      <c r="I8" s="17">
        <v>34711</v>
      </c>
      <c r="J8" s="17">
        <v>34711</v>
      </c>
    </row>
    <row r="9" spans="1:10" s="7" customFormat="1" ht="12.75">
      <c r="A9" s="25"/>
      <c r="B9" s="3" t="s">
        <v>6</v>
      </c>
      <c r="C9" s="6">
        <v>100</v>
      </c>
      <c r="D9" s="6">
        <f>(D8/C8)*100</f>
        <v>100</v>
      </c>
      <c r="E9" s="6">
        <f aca="true" t="shared" si="0" ref="E9:J9">(E8/D8)*100</f>
        <v>100</v>
      </c>
      <c r="F9" s="6">
        <f t="shared" si="0"/>
        <v>100</v>
      </c>
      <c r="G9" s="6">
        <f t="shared" si="0"/>
        <v>100</v>
      </c>
      <c r="H9" s="6">
        <f t="shared" si="0"/>
        <v>100</v>
      </c>
      <c r="I9" s="6">
        <f t="shared" si="0"/>
        <v>100</v>
      </c>
      <c r="J9" s="6">
        <f t="shared" si="0"/>
        <v>100</v>
      </c>
    </row>
    <row r="10" spans="1:10" s="7" customFormat="1" ht="12.75">
      <c r="A10" s="25" t="s">
        <v>10</v>
      </c>
      <c r="B10" s="3" t="s">
        <v>11</v>
      </c>
      <c r="C10" s="3">
        <v>103.992</v>
      </c>
      <c r="D10" s="3">
        <v>103.992</v>
      </c>
      <c r="E10" s="3">
        <v>103.992</v>
      </c>
      <c r="F10" s="3">
        <v>103.992</v>
      </c>
      <c r="G10" s="3">
        <v>103.992</v>
      </c>
      <c r="H10" s="3">
        <v>103.992</v>
      </c>
      <c r="I10" s="3">
        <v>103.992</v>
      </c>
      <c r="J10" s="3">
        <v>103.992</v>
      </c>
    </row>
    <row r="11" spans="1:10" s="7" customFormat="1" ht="12.75">
      <c r="A11" s="25"/>
      <c r="B11" s="3" t="s">
        <v>6</v>
      </c>
      <c r="C11" s="6">
        <v>100</v>
      </c>
      <c r="D11" s="6">
        <f>(D10/C10)*100</f>
        <v>100</v>
      </c>
      <c r="E11" s="6">
        <f aca="true" t="shared" si="1" ref="E11:J11">(E10/D10)*100</f>
        <v>100</v>
      </c>
      <c r="F11" s="6">
        <f t="shared" si="1"/>
        <v>100</v>
      </c>
      <c r="G11" s="6">
        <f t="shared" si="1"/>
        <v>100</v>
      </c>
      <c r="H11" s="6">
        <f t="shared" si="1"/>
        <v>100</v>
      </c>
      <c r="I11" s="6">
        <f t="shared" si="1"/>
        <v>100</v>
      </c>
      <c r="J11" s="6">
        <f t="shared" si="1"/>
        <v>100</v>
      </c>
    </row>
    <row r="12" spans="1:10" s="7" customFormat="1" ht="12.75">
      <c r="A12" s="15" t="s">
        <v>12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s="7" customFormat="1" ht="12.75">
      <c r="A13" s="26" t="s">
        <v>13</v>
      </c>
      <c r="B13" s="13" t="s">
        <v>11</v>
      </c>
      <c r="C13" s="3">
        <v>31.792</v>
      </c>
      <c r="D13" s="3">
        <v>31.792</v>
      </c>
      <c r="E13" s="3">
        <v>31.792</v>
      </c>
      <c r="F13" s="3">
        <v>31.792</v>
      </c>
      <c r="G13" s="3">
        <v>31.792</v>
      </c>
      <c r="H13" s="3">
        <v>31.792</v>
      </c>
      <c r="I13" s="3">
        <v>31.792</v>
      </c>
      <c r="J13" s="3">
        <v>31.792</v>
      </c>
    </row>
    <row r="14" spans="1:10" s="7" customFormat="1" ht="12.75">
      <c r="A14" s="27"/>
      <c r="B14" s="3" t="s">
        <v>6</v>
      </c>
      <c r="C14" s="6">
        <v>100</v>
      </c>
      <c r="D14" s="6">
        <f>(D13/C13)*100</f>
        <v>100</v>
      </c>
      <c r="E14" s="6">
        <f aca="true" t="shared" si="2" ref="E14:J14">(E13/D13)*100</f>
        <v>100</v>
      </c>
      <c r="F14" s="6">
        <f t="shared" si="2"/>
        <v>100</v>
      </c>
      <c r="G14" s="6">
        <f t="shared" si="2"/>
        <v>100</v>
      </c>
      <c r="H14" s="6">
        <f t="shared" si="2"/>
        <v>100</v>
      </c>
      <c r="I14" s="6">
        <f t="shared" si="2"/>
        <v>100</v>
      </c>
      <c r="J14" s="6">
        <f t="shared" si="2"/>
        <v>100</v>
      </c>
    </row>
    <row r="15" spans="1:10" s="7" customFormat="1" ht="12.75">
      <c r="A15" s="25" t="s">
        <v>14</v>
      </c>
      <c r="B15" s="3" t="s">
        <v>15</v>
      </c>
      <c r="C15" s="11">
        <v>51244.6</v>
      </c>
      <c r="D15" s="11">
        <v>51045</v>
      </c>
      <c r="E15" s="11">
        <v>52000</v>
      </c>
      <c r="F15" s="11">
        <v>55000</v>
      </c>
      <c r="G15" s="11">
        <v>60000</v>
      </c>
      <c r="H15" s="11">
        <v>52500</v>
      </c>
      <c r="I15" s="11">
        <v>55500</v>
      </c>
      <c r="J15" s="11">
        <v>60500</v>
      </c>
    </row>
    <row r="16" spans="1:10" s="7" customFormat="1" ht="12.75">
      <c r="A16" s="25"/>
      <c r="B16" s="3" t="s">
        <v>6</v>
      </c>
      <c r="C16" s="6">
        <v>109.7</v>
      </c>
      <c r="D16" s="6">
        <f>(D15/C15)*100</f>
        <v>99.61049554489644</v>
      </c>
      <c r="E16" s="6">
        <f>(E15/D15)*100</f>
        <v>101.87089822705455</v>
      </c>
      <c r="F16" s="6">
        <f>(F15/E15)*100</f>
        <v>105.76923076923077</v>
      </c>
      <c r="G16" s="6">
        <f>(G15/F15)*100</f>
        <v>109.09090909090908</v>
      </c>
      <c r="H16" s="6">
        <f>(H15/D15)*100</f>
        <v>102.85042609462238</v>
      </c>
      <c r="I16" s="6">
        <f>(I15/E15)*100</f>
        <v>106.73076923076923</v>
      </c>
      <c r="J16" s="6">
        <f>(J15/F15)*100</f>
        <v>110.00000000000001</v>
      </c>
    </row>
    <row r="17" spans="1:10" s="7" customFormat="1" ht="12.75">
      <c r="A17" s="14" t="s">
        <v>16</v>
      </c>
      <c r="B17" s="23" t="s">
        <v>8</v>
      </c>
      <c r="C17" s="23">
        <f>C20+C21+C22</f>
        <v>37</v>
      </c>
      <c r="D17" s="23">
        <f>D20+D21+D22</f>
        <v>38</v>
      </c>
      <c r="E17" s="23">
        <f aca="true" t="shared" si="3" ref="E17:J17">E20+E21+E22</f>
        <v>39</v>
      </c>
      <c r="F17" s="23">
        <f t="shared" si="3"/>
        <v>40</v>
      </c>
      <c r="G17" s="23">
        <f t="shared" si="3"/>
        <v>41</v>
      </c>
      <c r="H17" s="23">
        <f t="shared" si="3"/>
        <v>39</v>
      </c>
      <c r="I17" s="23">
        <f t="shared" si="3"/>
        <v>40</v>
      </c>
      <c r="J17" s="23">
        <f t="shared" si="3"/>
        <v>41</v>
      </c>
    </row>
    <row r="18" spans="1:10" s="7" customFormat="1" ht="12.75">
      <c r="A18" s="3"/>
      <c r="B18" s="23"/>
      <c r="C18" s="23"/>
      <c r="D18" s="23"/>
      <c r="E18" s="23"/>
      <c r="F18" s="23"/>
      <c r="G18" s="23"/>
      <c r="H18" s="23"/>
      <c r="I18" s="23"/>
      <c r="J18" s="23"/>
    </row>
    <row r="19" spans="1:10" s="7" customFormat="1" ht="12.75">
      <c r="A19" s="3" t="s">
        <v>12</v>
      </c>
      <c r="B19" s="3" t="s">
        <v>6</v>
      </c>
      <c r="C19" s="6">
        <v>100</v>
      </c>
      <c r="D19" s="6">
        <f>(D17/C17)*100</f>
        <v>102.7027027027027</v>
      </c>
      <c r="E19" s="6">
        <f aca="true" t="shared" si="4" ref="E19:J19">(E17/D17)*100</f>
        <v>102.63157894736842</v>
      </c>
      <c r="F19" s="6">
        <f t="shared" si="4"/>
        <v>102.56410256410255</v>
      </c>
      <c r="G19" s="6">
        <f t="shared" si="4"/>
        <v>102.49999999999999</v>
      </c>
      <c r="H19" s="6">
        <f t="shared" si="4"/>
        <v>95.1219512195122</v>
      </c>
      <c r="I19" s="6">
        <f t="shared" si="4"/>
        <v>102.56410256410255</v>
      </c>
      <c r="J19" s="6">
        <f t="shared" si="4"/>
        <v>102.49999999999999</v>
      </c>
    </row>
    <row r="20" spans="1:10" s="7" customFormat="1" ht="12.75">
      <c r="A20" s="3" t="s">
        <v>17</v>
      </c>
      <c r="B20" s="3" t="s">
        <v>8</v>
      </c>
      <c r="C20" s="3">
        <v>34</v>
      </c>
      <c r="D20" s="3">
        <v>34</v>
      </c>
      <c r="E20" s="3">
        <v>34</v>
      </c>
      <c r="F20" s="3">
        <v>34</v>
      </c>
      <c r="G20" s="3">
        <v>34</v>
      </c>
      <c r="H20" s="3">
        <v>34</v>
      </c>
      <c r="I20" s="3">
        <v>34</v>
      </c>
      <c r="J20" s="3">
        <v>34</v>
      </c>
    </row>
    <row r="21" spans="1:10" s="7" customFormat="1" ht="12.75">
      <c r="A21" s="3" t="s">
        <v>18</v>
      </c>
      <c r="B21" s="3" t="s">
        <v>8</v>
      </c>
      <c r="C21" s="3">
        <v>3</v>
      </c>
      <c r="D21" s="3">
        <v>4</v>
      </c>
      <c r="E21" s="3">
        <v>5</v>
      </c>
      <c r="F21" s="3">
        <v>6</v>
      </c>
      <c r="G21" s="3">
        <v>7</v>
      </c>
      <c r="H21" s="3">
        <v>5</v>
      </c>
      <c r="I21" s="3">
        <v>6</v>
      </c>
      <c r="J21" s="3">
        <v>7</v>
      </c>
    </row>
    <row r="22" spans="1:10" s="7" customFormat="1" ht="12.75">
      <c r="A22" s="3" t="s">
        <v>19</v>
      </c>
      <c r="B22" s="3" t="s">
        <v>8</v>
      </c>
      <c r="C22" s="3"/>
      <c r="D22" s="3"/>
      <c r="E22" s="3"/>
      <c r="F22" s="3"/>
      <c r="G22" s="3"/>
      <c r="H22" s="3"/>
      <c r="I22" s="3"/>
      <c r="J22" s="3"/>
    </row>
    <row r="23" spans="1:10" s="7" customFormat="1" ht="12.75">
      <c r="A23" s="25" t="s">
        <v>20</v>
      </c>
      <c r="B23" s="3" t="s">
        <v>8</v>
      </c>
      <c r="C23" s="3">
        <v>8</v>
      </c>
      <c r="D23" s="3">
        <v>8</v>
      </c>
      <c r="E23" s="3">
        <v>8</v>
      </c>
      <c r="F23" s="3">
        <v>8</v>
      </c>
      <c r="G23" s="3">
        <v>8</v>
      </c>
      <c r="H23" s="3">
        <v>8</v>
      </c>
      <c r="I23" s="3">
        <v>8</v>
      </c>
      <c r="J23" s="3">
        <v>8</v>
      </c>
    </row>
    <row r="24" spans="1:10" s="7" customFormat="1" ht="12.75">
      <c r="A24" s="25"/>
      <c r="B24" s="3" t="s">
        <v>6</v>
      </c>
      <c r="C24" s="6">
        <v>100</v>
      </c>
      <c r="D24" s="6">
        <f>(D23/C23)*100</f>
        <v>100</v>
      </c>
      <c r="E24" s="6">
        <f aca="true" t="shared" si="5" ref="E24:J24">(E23/D23)*100</f>
        <v>100</v>
      </c>
      <c r="F24" s="6">
        <f t="shared" si="5"/>
        <v>100</v>
      </c>
      <c r="G24" s="6">
        <f t="shared" si="5"/>
        <v>100</v>
      </c>
      <c r="H24" s="6">
        <f t="shared" si="5"/>
        <v>100</v>
      </c>
      <c r="I24" s="6">
        <f t="shared" si="5"/>
        <v>100</v>
      </c>
      <c r="J24" s="6">
        <f t="shared" si="5"/>
        <v>100</v>
      </c>
    </row>
    <row r="25" spans="1:10" s="7" customFormat="1" ht="27.75" customHeight="1">
      <c r="A25" s="25" t="s">
        <v>21</v>
      </c>
      <c r="B25" s="3" t="s">
        <v>8</v>
      </c>
      <c r="C25" s="3">
        <v>12</v>
      </c>
      <c r="D25" s="3">
        <v>12</v>
      </c>
      <c r="E25" s="3">
        <v>13</v>
      </c>
      <c r="F25" s="3">
        <v>13</v>
      </c>
      <c r="G25" s="3">
        <v>13</v>
      </c>
      <c r="H25" s="3">
        <v>13</v>
      </c>
      <c r="I25" s="3">
        <v>13</v>
      </c>
      <c r="J25" s="3">
        <v>13</v>
      </c>
    </row>
    <row r="26" spans="1:10" s="7" customFormat="1" ht="27.75" customHeight="1">
      <c r="A26" s="25"/>
      <c r="B26" s="3" t="s">
        <v>6</v>
      </c>
      <c r="C26" s="6">
        <v>100</v>
      </c>
      <c r="D26" s="6">
        <f>(D25/C25)*100</f>
        <v>100</v>
      </c>
      <c r="E26" s="6">
        <f aca="true" t="shared" si="6" ref="E26:J26">(E25/D25)*100</f>
        <v>108.33333333333333</v>
      </c>
      <c r="F26" s="6">
        <f t="shared" si="6"/>
        <v>100</v>
      </c>
      <c r="G26" s="6">
        <f t="shared" si="6"/>
        <v>100</v>
      </c>
      <c r="H26" s="6">
        <f t="shared" si="6"/>
        <v>100</v>
      </c>
      <c r="I26" s="6">
        <f t="shared" si="6"/>
        <v>100</v>
      </c>
      <c r="J26" s="6">
        <f t="shared" si="6"/>
        <v>100</v>
      </c>
    </row>
    <row r="27" spans="1:10" s="7" customFormat="1" ht="24">
      <c r="A27" s="14" t="s">
        <v>22</v>
      </c>
      <c r="B27" s="3" t="s">
        <v>8</v>
      </c>
      <c r="C27" s="3">
        <f aca="true" t="shared" si="7" ref="C27:J27">C29+C30+C31+C32</f>
        <v>12</v>
      </c>
      <c r="D27" s="3">
        <f t="shared" si="7"/>
        <v>12</v>
      </c>
      <c r="E27" s="3">
        <f t="shared" si="7"/>
        <v>12</v>
      </c>
      <c r="F27" s="3">
        <f t="shared" si="7"/>
        <v>12</v>
      </c>
      <c r="G27" s="3">
        <f t="shared" si="7"/>
        <v>12</v>
      </c>
      <c r="H27" s="3">
        <f t="shared" si="7"/>
        <v>12</v>
      </c>
      <c r="I27" s="3">
        <f t="shared" si="7"/>
        <v>12</v>
      </c>
      <c r="J27" s="3">
        <f t="shared" si="7"/>
        <v>12</v>
      </c>
    </row>
    <row r="28" spans="1:10" s="7" customFormat="1" ht="12.75">
      <c r="A28" s="3" t="s">
        <v>12</v>
      </c>
      <c r="B28" s="3" t="s">
        <v>6</v>
      </c>
      <c r="C28" s="3"/>
      <c r="D28" s="3"/>
      <c r="E28" s="3"/>
      <c r="F28" s="3"/>
      <c r="G28" s="3"/>
      <c r="H28" s="3"/>
      <c r="I28" s="3"/>
      <c r="J28" s="3"/>
    </row>
    <row r="29" spans="1:10" s="7" customFormat="1" ht="12.75">
      <c r="A29" s="3" t="s">
        <v>23</v>
      </c>
      <c r="B29" s="3" t="s">
        <v>8</v>
      </c>
      <c r="C29" s="3">
        <v>6</v>
      </c>
      <c r="D29" s="3">
        <v>6</v>
      </c>
      <c r="E29" s="3">
        <v>6</v>
      </c>
      <c r="F29" s="3">
        <v>6</v>
      </c>
      <c r="G29" s="3">
        <v>6</v>
      </c>
      <c r="H29" s="3">
        <v>6</v>
      </c>
      <c r="I29" s="3">
        <v>6</v>
      </c>
      <c r="J29" s="4">
        <v>6</v>
      </c>
    </row>
    <row r="30" spans="1:10" s="7" customFormat="1" ht="12.75">
      <c r="A30" s="3" t="s">
        <v>24</v>
      </c>
      <c r="B30" s="3" t="s">
        <v>8</v>
      </c>
      <c r="C30" s="3">
        <v>6</v>
      </c>
      <c r="D30" s="3">
        <v>6</v>
      </c>
      <c r="E30" s="3">
        <v>6</v>
      </c>
      <c r="F30" s="3">
        <v>6</v>
      </c>
      <c r="G30" s="3">
        <v>6</v>
      </c>
      <c r="H30" s="3">
        <v>6</v>
      </c>
      <c r="I30" s="3">
        <v>6</v>
      </c>
      <c r="J30" s="4">
        <v>6</v>
      </c>
    </row>
    <row r="31" spans="1:10" s="7" customFormat="1" ht="12.75">
      <c r="A31" s="3" t="s">
        <v>25</v>
      </c>
      <c r="B31" s="3" t="s">
        <v>8</v>
      </c>
      <c r="C31" s="3"/>
      <c r="D31" s="3"/>
      <c r="E31" s="3"/>
      <c r="F31" s="3"/>
      <c r="G31" s="3"/>
      <c r="H31" s="3"/>
      <c r="I31" s="3"/>
      <c r="J31" s="3"/>
    </row>
    <row r="32" spans="1:10" s="7" customFormat="1" ht="12.75">
      <c r="A32" s="3" t="s">
        <v>26</v>
      </c>
      <c r="B32" s="3" t="s">
        <v>8</v>
      </c>
      <c r="C32" s="3"/>
      <c r="D32" s="3"/>
      <c r="E32" s="3"/>
      <c r="F32" s="3"/>
      <c r="G32" s="3"/>
      <c r="H32" s="3"/>
      <c r="I32" s="3"/>
      <c r="J32" s="3"/>
    </row>
    <row r="33" spans="1:10" s="7" customFormat="1" ht="12.75" customHeight="1">
      <c r="A33" s="25" t="s">
        <v>27</v>
      </c>
      <c r="B33" s="3" t="s">
        <v>28</v>
      </c>
      <c r="C33" s="3">
        <v>535</v>
      </c>
      <c r="D33" s="3">
        <v>625</v>
      </c>
      <c r="E33" s="3">
        <v>715</v>
      </c>
      <c r="F33" s="3">
        <v>725</v>
      </c>
      <c r="G33" s="3">
        <v>740</v>
      </c>
      <c r="H33" s="3">
        <v>720</v>
      </c>
      <c r="I33" s="3">
        <v>730</v>
      </c>
      <c r="J33" s="3">
        <v>750</v>
      </c>
    </row>
    <row r="34" spans="1:10" s="7" customFormat="1" ht="12.75">
      <c r="A34" s="25"/>
      <c r="B34" s="3" t="s">
        <v>6</v>
      </c>
      <c r="C34" s="6">
        <v>143</v>
      </c>
      <c r="D34" s="6">
        <f>(D33/C33)*100</f>
        <v>116.82242990654206</v>
      </c>
      <c r="E34" s="6">
        <f>(E33/D33)*100</f>
        <v>114.39999999999999</v>
      </c>
      <c r="F34" s="6">
        <f>(F33/E33)*100</f>
        <v>101.3986013986014</v>
      </c>
      <c r="G34" s="6">
        <f>(G33/F33)*100</f>
        <v>102.06896551724138</v>
      </c>
      <c r="H34" s="6">
        <f>(H33/D33)*100</f>
        <v>115.19999999999999</v>
      </c>
      <c r="I34" s="6">
        <f>(I33/E33)*100</f>
        <v>102.09790209790211</v>
      </c>
      <c r="J34" s="6">
        <f>(J33/F33)*100</f>
        <v>103.44827586206897</v>
      </c>
    </row>
    <row r="35" spans="1:10" s="7" customFormat="1" ht="12.75">
      <c r="A35" s="25" t="s">
        <v>29</v>
      </c>
      <c r="B35" s="3" t="s">
        <v>30</v>
      </c>
      <c r="C35" s="3">
        <v>494</v>
      </c>
      <c r="D35" s="3">
        <v>472</v>
      </c>
      <c r="E35" s="3">
        <v>550</v>
      </c>
      <c r="F35" s="3">
        <v>560</v>
      </c>
      <c r="G35" s="3">
        <v>570</v>
      </c>
      <c r="H35" s="3">
        <v>560</v>
      </c>
      <c r="I35" s="3">
        <v>570</v>
      </c>
      <c r="J35" s="3">
        <v>580</v>
      </c>
    </row>
    <row r="36" spans="1:10" s="7" customFormat="1" ht="12.75" customHeight="1">
      <c r="A36" s="25"/>
      <c r="B36" s="3" t="s">
        <v>6</v>
      </c>
      <c r="C36" s="6">
        <v>101</v>
      </c>
      <c r="D36" s="6">
        <f>(D35/C35)*100</f>
        <v>95.54655870445345</v>
      </c>
      <c r="E36" s="6">
        <f>(E35/D35)*100</f>
        <v>116.52542372881356</v>
      </c>
      <c r="F36" s="6">
        <f>(F35/E35)*100</f>
        <v>101.81818181818181</v>
      </c>
      <c r="G36" s="6">
        <f>(G35/F35)*100</f>
        <v>101.78571428571428</v>
      </c>
      <c r="H36" s="6">
        <f>(H35/D35)*100</f>
        <v>118.64406779661016</v>
      </c>
      <c r="I36" s="6">
        <f>(I35/E35)*100</f>
        <v>103.63636363636364</v>
      </c>
      <c r="J36" s="6">
        <f>(J35/F35)*100</f>
        <v>103.57142857142858</v>
      </c>
    </row>
    <row r="37" spans="1:10" s="7" customFormat="1" ht="12.75">
      <c r="A37" s="25" t="s">
        <v>31</v>
      </c>
      <c r="B37" s="3" t="s">
        <v>28</v>
      </c>
      <c r="C37" s="3">
        <v>1775</v>
      </c>
      <c r="D37" s="3">
        <v>1355</v>
      </c>
      <c r="E37" s="3">
        <v>1500</v>
      </c>
      <c r="F37" s="3">
        <v>1550</v>
      </c>
      <c r="G37" s="3">
        <v>1600</v>
      </c>
      <c r="H37" s="3">
        <v>1550</v>
      </c>
      <c r="I37" s="3">
        <v>1600</v>
      </c>
      <c r="J37" s="3">
        <v>1650</v>
      </c>
    </row>
    <row r="38" spans="1:10" s="7" customFormat="1" ht="12.75" customHeight="1">
      <c r="A38" s="25"/>
      <c r="B38" s="3" t="s">
        <v>6</v>
      </c>
      <c r="C38" s="6">
        <v>100</v>
      </c>
      <c r="D38" s="6">
        <f>(D37/C37)*100</f>
        <v>76.33802816901408</v>
      </c>
      <c r="E38" s="6">
        <f>(E37/D37)*100</f>
        <v>110.70110701107012</v>
      </c>
      <c r="F38" s="6">
        <f>(F37/E37)*100</f>
        <v>103.33333333333334</v>
      </c>
      <c r="G38" s="6">
        <f>(G37/F37)*100</f>
        <v>103.2258064516129</v>
      </c>
      <c r="H38" s="6">
        <f>(H37/D37)*100</f>
        <v>114.39114391143912</v>
      </c>
      <c r="I38" s="6">
        <f>(I37/E37)*100</f>
        <v>106.66666666666667</v>
      </c>
      <c r="J38" s="6">
        <f>(J37/F37)*100</f>
        <v>106.4516129032258</v>
      </c>
    </row>
    <row r="39" spans="1:10" s="7" customFormat="1" ht="12.75">
      <c r="A39" s="25" t="s">
        <v>32</v>
      </c>
      <c r="B39" s="3" t="s">
        <v>30</v>
      </c>
      <c r="C39" s="3">
        <v>903</v>
      </c>
      <c r="D39" s="3">
        <v>1230</v>
      </c>
      <c r="E39" s="3">
        <v>1400</v>
      </c>
      <c r="F39" s="3">
        <v>1450</v>
      </c>
      <c r="G39" s="3">
        <v>1500</v>
      </c>
      <c r="H39" s="3">
        <v>1500</v>
      </c>
      <c r="I39" s="3">
        <v>1550</v>
      </c>
      <c r="J39" s="3">
        <v>1600</v>
      </c>
    </row>
    <row r="40" spans="1:10" s="7" customFormat="1" ht="12.75">
      <c r="A40" s="25"/>
      <c r="B40" s="3" t="s">
        <v>6</v>
      </c>
      <c r="C40" s="6">
        <v>102.61</v>
      </c>
      <c r="D40" s="6">
        <f>(D39/C39)*100</f>
        <v>136.21262458471762</v>
      </c>
      <c r="E40" s="6">
        <f>(E39/D39)*100</f>
        <v>113.8211382113821</v>
      </c>
      <c r="F40" s="6">
        <f>(F39/E39)*100</f>
        <v>103.57142857142858</v>
      </c>
      <c r="G40" s="6">
        <f>(G39/F39)*100</f>
        <v>103.44827586206897</v>
      </c>
      <c r="H40" s="6">
        <f>(H39/D39)*100</f>
        <v>121.95121951219512</v>
      </c>
      <c r="I40" s="6">
        <f>(I39/E39)*100</f>
        <v>110.71428571428572</v>
      </c>
      <c r="J40" s="6">
        <f>(J39/F39)*100</f>
        <v>110.34482758620689</v>
      </c>
    </row>
    <row r="41" spans="1:10" s="5" customFormat="1" ht="12.75">
      <c r="A41" s="25" t="s">
        <v>33</v>
      </c>
      <c r="B41" s="3" t="s">
        <v>8</v>
      </c>
      <c r="C41" s="3">
        <v>7</v>
      </c>
      <c r="D41" s="3">
        <v>7</v>
      </c>
      <c r="E41" s="3">
        <v>7</v>
      </c>
      <c r="F41" s="3">
        <v>7</v>
      </c>
      <c r="G41" s="3">
        <v>7</v>
      </c>
      <c r="H41" s="3">
        <v>7</v>
      </c>
      <c r="I41" s="3">
        <v>7</v>
      </c>
      <c r="J41" s="4">
        <v>7</v>
      </c>
    </row>
    <row r="42" spans="1:10" s="5" customFormat="1" ht="12.75">
      <c r="A42" s="25"/>
      <c r="B42" s="3" t="s">
        <v>6</v>
      </c>
      <c r="C42" s="6">
        <v>100</v>
      </c>
      <c r="D42" s="6">
        <f>(D41/C41)*100</f>
        <v>100</v>
      </c>
      <c r="E42" s="22">
        <f aca="true" t="shared" si="8" ref="E42:J42">(E41/D41)*100</f>
        <v>100</v>
      </c>
      <c r="F42" s="22">
        <f t="shared" si="8"/>
        <v>100</v>
      </c>
      <c r="G42" s="22">
        <f t="shared" si="8"/>
        <v>100</v>
      </c>
      <c r="H42" s="22">
        <f t="shared" si="8"/>
        <v>100</v>
      </c>
      <c r="I42" s="22">
        <f t="shared" si="8"/>
        <v>100</v>
      </c>
      <c r="J42" s="22">
        <f t="shared" si="8"/>
        <v>100</v>
      </c>
    </row>
    <row r="43" spans="1:10" s="7" customFormat="1" ht="12.75">
      <c r="A43" s="25" t="s">
        <v>46</v>
      </c>
      <c r="B43" s="3" t="s">
        <v>8</v>
      </c>
      <c r="C43" s="3">
        <v>115</v>
      </c>
      <c r="D43" s="3">
        <v>115</v>
      </c>
      <c r="E43" s="3">
        <v>115</v>
      </c>
      <c r="F43" s="3">
        <v>115</v>
      </c>
      <c r="G43" s="3">
        <v>130</v>
      </c>
      <c r="H43" s="3">
        <v>115</v>
      </c>
      <c r="I43" s="3">
        <v>115</v>
      </c>
      <c r="J43" s="4">
        <v>130</v>
      </c>
    </row>
    <row r="44" spans="1:10" s="7" customFormat="1" ht="12.75">
      <c r="A44" s="25"/>
      <c r="B44" s="3" t="s">
        <v>6</v>
      </c>
      <c r="C44" s="22">
        <v>89.15</v>
      </c>
      <c r="D44" s="22">
        <f>(D43/C43)*100</f>
        <v>100</v>
      </c>
      <c r="E44" s="22">
        <v>100</v>
      </c>
      <c r="F44" s="22">
        <v>100</v>
      </c>
      <c r="G44" s="22">
        <f>(G43/F43)*100</f>
        <v>113.04347826086956</v>
      </c>
      <c r="H44" s="22">
        <v>100</v>
      </c>
      <c r="I44" s="22">
        <v>100</v>
      </c>
      <c r="J44" s="22">
        <f>(J43/I43)*100</f>
        <v>113.04347826086956</v>
      </c>
    </row>
    <row r="45" spans="1:10" s="7" customFormat="1" ht="12.75">
      <c r="A45" s="25" t="s">
        <v>34</v>
      </c>
      <c r="B45" s="3" t="s">
        <v>35</v>
      </c>
      <c r="C45" s="22">
        <v>20369.5</v>
      </c>
      <c r="D45" s="22">
        <v>20369</v>
      </c>
      <c r="E45" s="22">
        <f aca="true" t="shared" si="9" ref="E45:J45">C45+4800+7865</f>
        <v>33034.5</v>
      </c>
      <c r="F45" s="22">
        <f t="shared" si="9"/>
        <v>33034</v>
      </c>
      <c r="G45" s="22">
        <f t="shared" si="9"/>
        <v>45699.5</v>
      </c>
      <c r="H45" s="22">
        <f t="shared" si="9"/>
        <v>45699</v>
      </c>
      <c r="I45" s="22">
        <f t="shared" si="9"/>
        <v>58364.5</v>
      </c>
      <c r="J45" s="22">
        <f t="shared" si="9"/>
        <v>58364</v>
      </c>
    </row>
    <row r="46" spans="1:10" s="7" customFormat="1" ht="12.75">
      <c r="A46" s="25"/>
      <c r="B46" s="3" t="s">
        <v>6</v>
      </c>
      <c r="C46" s="6">
        <v>174.59</v>
      </c>
      <c r="D46" s="6">
        <v>100</v>
      </c>
      <c r="E46" s="6">
        <f>(E45/D45)*100</f>
        <v>162.1802739457018</v>
      </c>
      <c r="F46" s="6">
        <f>(F45/E45)*100</f>
        <v>99.9984864308526</v>
      </c>
      <c r="G46" s="6">
        <f>(G45/F45)*100</f>
        <v>138.34080038747956</v>
      </c>
      <c r="H46" s="6">
        <f>(H45/D45)*100</f>
        <v>224.35563847022436</v>
      </c>
      <c r="I46" s="6">
        <f>(I45/E45)*100</f>
        <v>176.67741300761327</v>
      </c>
      <c r="J46" s="6">
        <f>(J45/F45)*100</f>
        <v>176.6785735908458</v>
      </c>
    </row>
    <row r="47" spans="1:10" s="7" customFormat="1" ht="12.75">
      <c r="A47" s="31" t="s">
        <v>36</v>
      </c>
      <c r="B47" s="3" t="s">
        <v>8</v>
      </c>
      <c r="C47" s="3">
        <v>5</v>
      </c>
      <c r="D47" s="3">
        <v>1</v>
      </c>
      <c r="E47" s="3">
        <v>3</v>
      </c>
      <c r="F47" s="3">
        <v>3</v>
      </c>
      <c r="G47" s="3">
        <v>3</v>
      </c>
      <c r="H47" s="3">
        <v>3</v>
      </c>
      <c r="I47" s="3">
        <v>3</v>
      </c>
      <c r="J47" s="3">
        <v>3</v>
      </c>
    </row>
    <row r="48" spans="1:10" ht="12.75">
      <c r="A48" s="31"/>
      <c r="B48" s="3" t="s">
        <v>6</v>
      </c>
      <c r="C48" s="6">
        <v>100</v>
      </c>
      <c r="D48" s="6">
        <f aca="true" t="shared" si="10" ref="D48:J48">(D47/C47)*100</f>
        <v>20</v>
      </c>
      <c r="E48" s="6">
        <f t="shared" si="10"/>
        <v>300</v>
      </c>
      <c r="F48" s="6">
        <f t="shared" si="10"/>
        <v>100</v>
      </c>
      <c r="G48" s="6">
        <f t="shared" si="10"/>
        <v>100</v>
      </c>
      <c r="H48" s="6">
        <f t="shared" si="10"/>
        <v>100</v>
      </c>
      <c r="I48" s="6">
        <f t="shared" si="10"/>
        <v>100</v>
      </c>
      <c r="J48" s="6">
        <f t="shared" si="10"/>
        <v>100</v>
      </c>
    </row>
    <row r="49" spans="1:10" s="7" customFormat="1" ht="21" customHeight="1">
      <c r="A49" s="25" t="s">
        <v>37</v>
      </c>
      <c r="B49" s="3" t="s">
        <v>30</v>
      </c>
      <c r="C49" s="3">
        <v>2137</v>
      </c>
      <c r="D49" s="3">
        <v>2137</v>
      </c>
      <c r="E49" s="3">
        <v>3040</v>
      </c>
      <c r="F49" s="3">
        <v>3070</v>
      </c>
      <c r="G49" s="3">
        <v>3070</v>
      </c>
      <c r="H49" s="3">
        <v>3050</v>
      </c>
      <c r="I49" s="3">
        <v>3080</v>
      </c>
      <c r="J49" s="3">
        <v>3080</v>
      </c>
    </row>
    <row r="50" spans="1:10" s="7" customFormat="1" ht="21" customHeight="1">
      <c r="A50" s="25"/>
      <c r="B50" s="3" t="s">
        <v>6</v>
      </c>
      <c r="C50" s="6">
        <v>99.21</v>
      </c>
      <c r="D50" s="6">
        <v>100</v>
      </c>
      <c r="E50" s="6">
        <v>100.66</v>
      </c>
      <c r="F50" s="6">
        <f>(F49/E49)*100</f>
        <v>100.98684210526316</v>
      </c>
      <c r="G50" s="6">
        <f>(G49/F49)*100</f>
        <v>100</v>
      </c>
      <c r="H50" s="6">
        <f>(H49/G49)*100</f>
        <v>99.3485342019544</v>
      </c>
      <c r="I50" s="6">
        <f>(I49/H49)*100</f>
        <v>100.98360655737706</v>
      </c>
      <c r="J50" s="6">
        <f>(J49/I49)*100</f>
        <v>100</v>
      </c>
    </row>
    <row r="51" spans="1:10" s="7" customFormat="1" ht="24" customHeight="1">
      <c r="A51" s="31" t="s">
        <v>38</v>
      </c>
      <c r="B51" s="3" t="s">
        <v>39</v>
      </c>
      <c r="C51" s="12">
        <v>10600</v>
      </c>
      <c r="D51" s="12">
        <v>10742</v>
      </c>
      <c r="E51" s="12">
        <v>10990.5</v>
      </c>
      <c r="F51" s="12">
        <v>12169.9</v>
      </c>
      <c r="G51" s="12">
        <v>13232.9</v>
      </c>
      <c r="H51" s="12">
        <v>10990.5</v>
      </c>
      <c r="I51" s="12">
        <v>12238.1</v>
      </c>
      <c r="J51" s="12">
        <v>13375</v>
      </c>
    </row>
    <row r="52" spans="1:10" ht="24" customHeight="1">
      <c r="A52" s="31"/>
      <c r="B52" s="3" t="s">
        <v>6</v>
      </c>
      <c r="C52" s="3">
        <v>104.1</v>
      </c>
      <c r="D52" s="22">
        <v>101.3</v>
      </c>
      <c r="E52" s="22">
        <f>(E51/D51)*100</f>
        <v>102.31334946937255</v>
      </c>
      <c r="F52" s="22">
        <f>(F51/E51)*100</f>
        <v>110.73108593785541</v>
      </c>
      <c r="G52" s="22">
        <f>(G51/F51)*100</f>
        <v>108.73466503422378</v>
      </c>
      <c r="H52" s="22">
        <f>(H51/D51)*100</f>
        <v>102.31334946937255</v>
      </c>
      <c r="I52" s="22">
        <f>(I51/H51)*100</f>
        <v>111.35162185523862</v>
      </c>
      <c r="J52" s="22">
        <f>(J51/I51)*100</f>
        <v>109.28984074325263</v>
      </c>
    </row>
    <row r="53" spans="1:10" ht="12.75">
      <c r="A53" s="2" t="s">
        <v>40</v>
      </c>
      <c r="B53" s="33" t="s">
        <v>6</v>
      </c>
      <c r="C53" s="3"/>
      <c r="D53" s="3"/>
      <c r="E53" s="3"/>
      <c r="F53" s="3"/>
      <c r="G53" s="3"/>
      <c r="H53" s="3"/>
      <c r="I53" s="3"/>
      <c r="J53" s="3"/>
    </row>
    <row r="54" spans="1:10" ht="12.75">
      <c r="A54" s="2" t="s">
        <v>41</v>
      </c>
      <c r="B54" s="34"/>
      <c r="C54" s="3">
        <v>102.8</v>
      </c>
      <c r="D54" s="3">
        <v>103.1</v>
      </c>
      <c r="E54" s="3">
        <v>103.8</v>
      </c>
      <c r="F54" s="3">
        <v>103.4</v>
      </c>
      <c r="G54" s="3">
        <v>103.5</v>
      </c>
      <c r="H54" s="3">
        <v>103.8</v>
      </c>
      <c r="I54" s="3">
        <v>103.4</v>
      </c>
      <c r="J54" s="3">
        <v>103.5</v>
      </c>
    </row>
    <row r="55" spans="1:10" ht="12.75">
      <c r="A55" s="2" t="s">
        <v>42</v>
      </c>
      <c r="B55" s="34"/>
      <c r="C55" s="3">
        <v>103</v>
      </c>
      <c r="D55" s="3">
        <v>103.8</v>
      </c>
      <c r="E55" s="3">
        <v>104.6</v>
      </c>
      <c r="F55" s="3">
        <v>104.2</v>
      </c>
      <c r="G55" s="3">
        <v>104.3</v>
      </c>
      <c r="H55" s="3">
        <v>104.6</v>
      </c>
      <c r="I55" s="3">
        <v>104.2</v>
      </c>
      <c r="J55" s="3">
        <v>104.3</v>
      </c>
    </row>
    <row r="56" spans="1:10" ht="12.75">
      <c r="A56" s="2" t="s">
        <v>43</v>
      </c>
      <c r="B56" s="35"/>
      <c r="C56" s="3">
        <v>103.4</v>
      </c>
      <c r="D56" s="3">
        <v>104.3</v>
      </c>
      <c r="E56" s="3">
        <v>104</v>
      </c>
      <c r="F56" s="3">
        <v>104.3</v>
      </c>
      <c r="G56" s="3">
        <v>104.3</v>
      </c>
      <c r="H56" s="3">
        <v>104</v>
      </c>
      <c r="I56" s="3">
        <v>104.3</v>
      </c>
      <c r="J56" s="3">
        <v>104.3</v>
      </c>
    </row>
    <row r="57" spans="1:10" ht="12.75">
      <c r="A57" s="31" t="s">
        <v>49</v>
      </c>
      <c r="B57" s="3" t="s">
        <v>44</v>
      </c>
      <c r="C57" s="6">
        <v>39469.17092</v>
      </c>
      <c r="D57" s="6">
        <v>37567.87</v>
      </c>
      <c r="E57" s="6">
        <v>45249</v>
      </c>
      <c r="F57" s="6">
        <v>46080</v>
      </c>
      <c r="G57" s="6">
        <v>46909</v>
      </c>
      <c r="H57" s="6">
        <v>45500</v>
      </c>
      <c r="I57" s="6">
        <v>46400</v>
      </c>
      <c r="J57" s="6">
        <v>47400</v>
      </c>
    </row>
    <row r="58" spans="1:10" ht="12.75">
      <c r="A58" s="31"/>
      <c r="B58" s="3" t="s">
        <v>6</v>
      </c>
      <c r="C58" s="6">
        <f>(38415.59/C57)*100</f>
        <v>97.33062312827523</v>
      </c>
      <c r="D58" s="6">
        <f>(D57/C57)*100</f>
        <v>95.1828202222597</v>
      </c>
      <c r="E58" s="6">
        <f>(E57/D57)*100</f>
        <v>120.44600878356957</v>
      </c>
      <c r="F58" s="6">
        <f>(F57/E57)*100</f>
        <v>101.83650467413645</v>
      </c>
      <c r="G58" s="6">
        <f>(G57/F57)*100</f>
        <v>101.79904513888889</v>
      </c>
      <c r="H58" s="6">
        <f>(H57/D57)*100</f>
        <v>121.11413290133297</v>
      </c>
      <c r="I58" s="6">
        <f>(I57/E57)*100</f>
        <v>102.5437026232624</v>
      </c>
      <c r="J58" s="6">
        <f>(J57/F57)*100</f>
        <v>102.86458333333333</v>
      </c>
    </row>
  </sheetData>
  <sheetProtection/>
  <mergeCells count="33">
    <mergeCell ref="A43:A44"/>
    <mergeCell ref="A45:A46"/>
    <mergeCell ref="B17:B18"/>
    <mergeCell ref="A57:A58"/>
    <mergeCell ref="B53:B56"/>
    <mergeCell ref="A47:A48"/>
    <mergeCell ref="A49:A50"/>
    <mergeCell ref="A51:A52"/>
    <mergeCell ref="A41:A42"/>
    <mergeCell ref="A35:A36"/>
    <mergeCell ref="A37:A38"/>
    <mergeCell ref="A39:A40"/>
    <mergeCell ref="A4:A5"/>
    <mergeCell ref="A6:A7"/>
    <mergeCell ref="A8:A9"/>
    <mergeCell ref="A23:A24"/>
    <mergeCell ref="A25:A26"/>
    <mergeCell ref="A33:A34"/>
    <mergeCell ref="A10:A11"/>
    <mergeCell ref="A13:A14"/>
    <mergeCell ref="A15:A16"/>
    <mergeCell ref="E17:E18"/>
    <mergeCell ref="F17:F18"/>
    <mergeCell ref="E2:G2"/>
    <mergeCell ref="A2:A3"/>
    <mergeCell ref="C17:C18"/>
    <mergeCell ref="G17:G18"/>
    <mergeCell ref="H17:H18"/>
    <mergeCell ref="I17:I18"/>
    <mergeCell ref="J17:J18"/>
    <mergeCell ref="G1:J1"/>
    <mergeCell ref="D17:D18"/>
    <mergeCell ref="H2:J2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2021-10-28T11:57:03Z</cp:lastPrinted>
  <dcterms:created xsi:type="dcterms:W3CDTF">1996-10-08T23:32:33Z</dcterms:created>
  <dcterms:modified xsi:type="dcterms:W3CDTF">2021-10-30T06:32:24Z</dcterms:modified>
  <cp:category/>
  <cp:version/>
  <cp:contentType/>
  <cp:contentStatus/>
</cp:coreProperties>
</file>